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ityofwestontexas-my.sharepoint.com/personal/sscott_westontexas_com/Documents/"/>
    </mc:Choice>
  </mc:AlternateContent>
  <xr:revisionPtr revIDLastSave="0" documentId="8_{ECA627C8-F585-46BF-803E-53ED0CCA2944}" xr6:coauthVersionLast="47" xr6:coauthVersionMax="47" xr10:uidLastSave="{00000000-0000-0000-0000-000000000000}"/>
  <bookViews>
    <workbookView xWindow="-96" yWindow="-96" windowWidth="23232" windowHeight="13872" xr2:uid="{804085E7-2E4D-4657-AD17-27A3CEB653F2}"/>
  </bookViews>
  <sheets>
    <sheet name="FY26 PROPOSED BUDGET" sheetId="1" r:id="rId1"/>
  </sheets>
  <externalReferences>
    <externalReference r:id="rId2"/>
  </externalReferences>
  <definedNames>
    <definedName name="_xlnm.Print_Area" localSheetId="0">'FY26 PROPOSED BUDGET'!$B:$H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E16" i="1"/>
  <c r="G16" i="1"/>
  <c r="F25" i="1"/>
  <c r="F40" i="1"/>
  <c r="F38" i="1" s="1"/>
  <c r="H38" i="1" s="1"/>
  <c r="H41" i="1"/>
  <c r="H42" i="1"/>
  <c r="H43" i="1"/>
  <c r="H44" i="1"/>
  <c r="H45" i="1"/>
  <c r="H46" i="1"/>
  <c r="H47" i="1"/>
  <c r="E49" i="1"/>
  <c r="E40" i="1" s="1"/>
  <c r="F49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F72" i="1"/>
  <c r="F94" i="1"/>
  <c r="H94" i="1"/>
  <c r="H15" i="1" s="1"/>
  <c r="H19" i="1" s="1"/>
  <c r="F113" i="1"/>
  <c r="H113" i="1"/>
  <c r="H32" i="1" s="1"/>
  <c r="H33" i="1" s="1"/>
  <c r="H40" i="1" l="1"/>
  <c r="H20" i="1"/>
  <c r="F16" i="1"/>
</calcChain>
</file>

<file path=xl/sharedStrings.xml><?xml version="1.0" encoding="utf-8"?>
<sst xmlns="http://schemas.openxmlformats.org/spreadsheetml/2006/main" count="114" uniqueCount="70">
  <si>
    <t>Total</t>
  </si>
  <si>
    <t>AMR ambulance service</t>
  </si>
  <si>
    <t>software and IT</t>
  </si>
  <si>
    <t>uniforms</t>
  </si>
  <si>
    <t>Medical Supplies</t>
  </si>
  <si>
    <t>Office Supplies</t>
  </si>
  <si>
    <t>Assoc Dues</t>
  </si>
  <si>
    <t>FF Training</t>
  </si>
  <si>
    <t>TeleComm</t>
  </si>
  <si>
    <t>Facility Supplies</t>
  </si>
  <si>
    <t>Insurance</t>
  </si>
  <si>
    <t>Firefighting Supplies</t>
  </si>
  <si>
    <t>Apparatus Expense</t>
  </si>
  <si>
    <t>Apparatus Lease</t>
  </si>
  <si>
    <t>EXPENSES</t>
  </si>
  <si>
    <t>Transfer from WVFD</t>
  </si>
  <si>
    <t>Dev Contract</t>
  </si>
  <si>
    <t>Grants</t>
  </si>
  <si>
    <t>Interest</t>
  </si>
  <si>
    <t>Donations</t>
  </si>
  <si>
    <t>City and County Fees</t>
  </si>
  <si>
    <t>Cost Recovery</t>
  </si>
  <si>
    <t>Burn Permits</t>
  </si>
  <si>
    <t>Fundraisers</t>
  </si>
  <si>
    <t>REVENUE</t>
  </si>
  <si>
    <t>Weston Fire Department</t>
  </si>
  <si>
    <t>Budget</t>
  </si>
  <si>
    <t>BUDGET</t>
  </si>
  <si>
    <t>FY26</t>
  </si>
  <si>
    <t>FY25</t>
  </si>
  <si>
    <t>FY24</t>
  </si>
  <si>
    <t>Proposed</t>
  </si>
  <si>
    <t>Actual</t>
  </si>
  <si>
    <t>WWTP FUND</t>
  </si>
  <si>
    <t>WWTP M&amp;O W/GTUA</t>
  </si>
  <si>
    <t>WWTP M&amp;O DA PAYMENT</t>
  </si>
  <si>
    <t>SEWER FEES</t>
  </si>
  <si>
    <t>Weston Sewer Operations Fund</t>
  </si>
  <si>
    <t>Payroll w/ Stipends</t>
  </si>
  <si>
    <t>Misc</t>
  </si>
  <si>
    <t>Utilities</t>
  </si>
  <si>
    <t>Charity</t>
  </si>
  <si>
    <t>BALANCE</t>
  </si>
  <si>
    <t>PUBLIC SAFETY</t>
  </si>
  <si>
    <t>VARIANCE</t>
  </si>
  <si>
    <t>FY24-FY25</t>
  </si>
  <si>
    <t>PROFESSIONAL SERVICES</t>
  </si>
  <si>
    <t>ANNUAL TAX PAYMENT</t>
  </si>
  <si>
    <t>SERVICES &amp; CHARGES</t>
  </si>
  <si>
    <t>UTILITIES</t>
  </si>
  <si>
    <t>REPAIR &amp; MAINTENANCE</t>
  </si>
  <si>
    <t>SUPPLIES &amp; MATERIALS</t>
  </si>
  <si>
    <t>PAYROLL TAXES</t>
  </si>
  <si>
    <t>PAYROLL EXPENSES</t>
  </si>
  <si>
    <t>FUNDS TRANSFERRED FROM RESERVES</t>
  </si>
  <si>
    <t>PUBLIC SAFETY REVENUES</t>
  </si>
  <si>
    <t>RESERVES</t>
  </si>
  <si>
    <t>REIMBURSEMENTS</t>
  </si>
  <si>
    <t>SETTLEMENT FUNDS</t>
  </si>
  <si>
    <t>INTEREST</t>
  </si>
  <si>
    <t>PLANNING &amp; DEVELOPMENT</t>
  </si>
  <si>
    <t>FEES &amp; OTHER CHARGES</t>
  </si>
  <si>
    <t>DONATIONS</t>
  </si>
  <si>
    <t>TAXES</t>
  </si>
  <si>
    <t>GENERAL FUND</t>
  </si>
  <si>
    <t>818,000 as of 25 Aug 25</t>
  </si>
  <si>
    <t>R&amp;E FY25</t>
  </si>
  <si>
    <t xml:space="preserve"> FY25</t>
  </si>
  <si>
    <t>as of aug 18</t>
  </si>
  <si>
    <t>revised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</si>
</sst>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6">
    <xf numFmtId="0" fontId="0" fillId="0" borderId="0" xfId="0"/>
    <xf numFmtId="44" fontId="0" fillId="0" borderId="1" xfId="0" applyNumberFormat="1" applyBorder="1"/>
    <xf numFmtId="0" fontId="0" fillId="0" borderId="1" xfId="0" applyBorder="1"/>
    <xf numFmtId="44" fontId="1" fillId="0" borderId="1" xfId="0" applyNumberFormat="1" applyFont="1" applyBorder="1"/>
    <xf numFmtId="0" fontId="1" fillId="0" borderId="1" xfId="0" applyFont="1" applyBorder="1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right"/>
    </xf>
    <xf numFmtId="0" fontId="1" fillId="0" borderId="0" xfId="0" applyFont="1"/>
    <xf numFmtId="44" fontId="1" fillId="0" borderId="0" xfId="0" applyNumberFormat="1" applyFont="1"/>
    <xf numFmtId="44" fontId="0" fillId="0" borderId="0" xfId="0" applyNumberFormat="1"/>
    <xf numFmtId="44" fontId="2" fillId="0" borderId="1" xfId="0" applyNumberFormat="1" applyFont="1" applyBorder="1"/>
    <xf numFmtId="0" fontId="3" fillId="0" borderId="1" xfId="0" applyFont="1" applyBorder="1"/>
    <xf numFmtId="44" fontId="4" fillId="0" borderId="1" xfId="0" applyNumberFormat="1" applyFont="1" applyBorder="1"/>
    <xf numFmtId="44" fontId="0" fillId="0" borderId="2" xfId="0" applyNumberFormat="1" applyFill="1" applyBorder="1"/>
    <xf numFmtId="44" fontId="0" fillId="0" borderId="0" xfId="0" applyNumberFormat="1" applyFill="1" applyBorder="1"/>
    <xf numFmtId="44" fontId="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ityofwestontexas-my.sharepoint.com/personal/hrichardson_westontexas_com/Documents/Copy%20of%20fy26mrc%20draft%20(002).xlsx" TargetMode="External"/><Relationship Id="rId1" Type="http://schemas.openxmlformats.org/officeDocument/2006/relationships/externalLinkPath" Target="/personal/hrichardson_westontexas_com/Documents/Copy%20of%20fy26mrc%20draft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tail"/>
      <sheetName val="780 Public Safety"/>
      <sheetName val="781 Fire Department"/>
      <sheetName val="WFD RAW 24"/>
      <sheetName val="590 Prof Services"/>
      <sheetName val="826 Reimbursements"/>
      <sheetName val="810 Taxes"/>
      <sheetName val="829 Fees"/>
      <sheetName val="100 Salary"/>
      <sheetName val="300 Supplies"/>
      <sheetName val="400 Maintenance"/>
      <sheetName val="500 Services"/>
      <sheetName val="832 Planning"/>
      <sheetName val="820 Donations"/>
      <sheetName val="850 Interest"/>
      <sheetName val="825 Settlement Funds"/>
      <sheetName val="880 Reserves"/>
      <sheetName val="200 Payroll"/>
      <sheetName val="460 Utilities"/>
      <sheetName val="570 Dev Agreement"/>
    </sheetNames>
    <sheetDataSet>
      <sheetData sheetId="0">
        <row r="4">
          <cell r="C4">
            <v>1016888.92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45106-DF74-4B64-8AB4-0043FCCE654C}">
  <dimension ref="B1:H113"/>
  <sheetViews>
    <sheetView tabSelected="1" topLeftCell="D66" workbookViewId="0">
      <selection activeCell="L79" sqref="L79"/>
    </sheetView>
  </sheetViews>
  <sheetFormatPr defaultRowHeight="15" customHeight="1" x14ac:dyDescent="0.55000000000000004"/>
  <cols>
    <col min="3" max="3" width="9.68359375" customWidth="1"/>
    <col min="4" max="4" width="26" customWidth="1"/>
    <col min="5" max="5" width="14.89453125" bestFit="1" customWidth="1"/>
    <col min="6" max="7" width="17.3125" customWidth="1"/>
    <col min="8" max="8" width="19.7890625" customWidth="1"/>
    <col min="10" max="10" width="13.3125" bestFit="1" customWidth="1"/>
  </cols>
  <sheetData>
    <row r="1" spans="2:8" ht="14.4" x14ac:dyDescent="0.55000000000000004">
      <c r="E1" s="5" t="s">
        <v>32</v>
      </c>
      <c r="F1" s="5" t="s">
        <v>69</v>
      </c>
      <c r="G1" s="5" t="s">
        <v>68</v>
      </c>
      <c r="H1" s="5" t="s">
        <v>31</v>
      </c>
    </row>
    <row r="2" spans="2:8" ht="14.4" x14ac:dyDescent="0.55000000000000004">
      <c r="E2" s="5" t="s">
        <v>30</v>
      </c>
      <c r="F2" s="5" t="s">
        <v>67</v>
      </c>
      <c r="G2" s="5" t="s">
        <v>66</v>
      </c>
      <c r="H2" s="5" t="s">
        <v>28</v>
      </c>
    </row>
    <row r="3" spans="2:8" ht="14.4" x14ac:dyDescent="0.55000000000000004">
      <c r="B3" s="7" t="s">
        <v>65</v>
      </c>
      <c r="C3" s="7"/>
      <c r="E3" s="5" t="s">
        <v>27</v>
      </c>
      <c r="F3" s="5" t="s">
        <v>27</v>
      </c>
      <c r="G3" s="5"/>
      <c r="H3" s="5" t="s">
        <v>26</v>
      </c>
    </row>
    <row r="4" spans="2:8" ht="14.4" x14ac:dyDescent="0.55000000000000004">
      <c r="B4" s="4" t="s">
        <v>64</v>
      </c>
      <c r="C4" s="4"/>
      <c r="D4" s="4" t="s">
        <v>42</v>
      </c>
      <c r="E4" s="3"/>
      <c r="F4" s="3"/>
      <c r="G4" s="3"/>
      <c r="H4" s="3"/>
    </row>
    <row r="5" spans="2:8" ht="14.4" x14ac:dyDescent="0.55000000000000004">
      <c r="B5" s="2"/>
      <c r="C5" s="2"/>
      <c r="D5" s="2"/>
      <c r="E5" s="2"/>
      <c r="F5" s="2"/>
      <c r="G5" s="2"/>
      <c r="H5" s="2"/>
    </row>
    <row r="6" spans="2:8" ht="14.4" x14ac:dyDescent="0.55000000000000004">
      <c r="B6" s="4" t="s">
        <v>24</v>
      </c>
      <c r="C6" s="4"/>
      <c r="D6" s="4"/>
      <c r="E6" s="3">
        <f>SUM(E7:E14)</f>
        <v>2354596.91</v>
      </c>
      <c r="F6" s="3">
        <v>2713781.82</v>
      </c>
      <c r="G6" s="3"/>
      <c r="H6" s="3"/>
    </row>
    <row r="7" spans="2:8" ht="14.4" x14ac:dyDescent="0.55000000000000004">
      <c r="B7" s="2"/>
      <c r="C7" s="2">
        <v>810</v>
      </c>
      <c r="D7" s="2" t="s">
        <v>63</v>
      </c>
      <c r="E7" s="1">
        <v>681634.28</v>
      </c>
      <c r="F7" s="13">
        <v>1016888.92</v>
      </c>
      <c r="G7" s="1">
        <v>1016888</v>
      </c>
      <c r="H7" s="1">
        <v>797336</v>
      </c>
    </row>
    <row r="8" spans="2:8" ht="14.4" x14ac:dyDescent="0.55000000000000004">
      <c r="B8" s="2"/>
      <c r="C8" s="2">
        <v>820</v>
      </c>
      <c r="D8" s="2" t="s">
        <v>62</v>
      </c>
      <c r="E8" s="1">
        <v>7000</v>
      </c>
      <c r="F8" s="13">
        <v>10000</v>
      </c>
      <c r="G8" s="1">
        <v>100</v>
      </c>
      <c r="H8" s="1">
        <v>0</v>
      </c>
    </row>
    <row r="9" spans="2:8" ht="14.4" x14ac:dyDescent="0.55000000000000004">
      <c r="B9" s="2"/>
      <c r="C9" s="2">
        <v>829</v>
      </c>
      <c r="D9" s="2" t="s">
        <v>61</v>
      </c>
      <c r="E9" s="1">
        <v>1250</v>
      </c>
      <c r="F9" s="15">
        <v>1250</v>
      </c>
      <c r="G9" s="1"/>
      <c r="H9" s="1">
        <v>0</v>
      </c>
    </row>
    <row r="10" spans="2:8" ht="14.4" x14ac:dyDescent="0.55000000000000004">
      <c r="B10" s="2"/>
      <c r="C10" s="2">
        <v>832</v>
      </c>
      <c r="D10" s="2" t="s">
        <v>60</v>
      </c>
      <c r="E10" s="1">
        <v>50000</v>
      </c>
      <c r="F10" s="13">
        <v>432207.5</v>
      </c>
      <c r="G10" s="1">
        <v>404399</v>
      </c>
      <c r="H10" s="10">
        <v>125000</v>
      </c>
    </row>
    <row r="11" spans="2:8" ht="14.4" x14ac:dyDescent="0.55000000000000004">
      <c r="B11" s="2"/>
      <c r="C11" s="2">
        <v>850</v>
      </c>
      <c r="D11" s="2" t="s">
        <v>59</v>
      </c>
      <c r="E11" s="1">
        <v>3500</v>
      </c>
      <c r="F11" s="14">
        <v>37000</v>
      </c>
      <c r="G11" s="1">
        <v>5244</v>
      </c>
      <c r="H11" s="1">
        <v>60000</v>
      </c>
    </row>
    <row r="12" spans="2:8" ht="14.4" x14ac:dyDescent="0.55000000000000004">
      <c r="B12" s="2"/>
      <c r="C12" s="2">
        <v>825</v>
      </c>
      <c r="D12" s="2" t="s">
        <v>58</v>
      </c>
      <c r="E12" s="1">
        <v>1349012.63</v>
      </c>
      <c r="F12" s="14">
        <v>150000</v>
      </c>
      <c r="G12" s="1">
        <v>150000</v>
      </c>
      <c r="H12" s="1">
        <v>150000</v>
      </c>
    </row>
    <row r="13" spans="2:8" ht="14.4" x14ac:dyDescent="0.55000000000000004">
      <c r="B13" s="2"/>
      <c r="C13" s="2">
        <v>826</v>
      </c>
      <c r="D13" s="2" t="s">
        <v>57</v>
      </c>
      <c r="E13" s="1">
        <v>262200</v>
      </c>
      <c r="F13" s="14">
        <v>732899.47</v>
      </c>
      <c r="G13" s="1">
        <v>343899</v>
      </c>
      <c r="H13" s="10">
        <v>493899</v>
      </c>
    </row>
    <row r="14" spans="2:8" ht="14.4" x14ac:dyDescent="0.55000000000000004">
      <c r="B14" s="2"/>
      <c r="C14" s="2">
        <v>880</v>
      </c>
      <c r="D14" s="2" t="s">
        <v>56</v>
      </c>
      <c r="E14" s="1">
        <v>0</v>
      </c>
      <c r="F14" s="14">
        <v>333535.93</v>
      </c>
      <c r="G14" s="1">
        <v>333535</v>
      </c>
      <c r="H14" s="1"/>
    </row>
    <row r="15" spans="2:8" ht="14.4" x14ac:dyDescent="0.55000000000000004">
      <c r="B15" s="2"/>
      <c r="C15" s="2"/>
      <c r="D15" s="2" t="s">
        <v>55</v>
      </c>
      <c r="E15" s="1"/>
      <c r="F15" s="1"/>
      <c r="G15" s="1"/>
      <c r="H15" s="1">
        <f>+H94</f>
        <v>297082</v>
      </c>
    </row>
    <row r="16" spans="2:8" ht="14.4" x14ac:dyDescent="0.55000000000000004">
      <c r="B16" s="2"/>
      <c r="C16" s="2"/>
      <c r="D16" s="2"/>
      <c r="E16" s="1">
        <f>SUM(E7:E13)</f>
        <v>2354596.91</v>
      </c>
      <c r="F16" s="1">
        <f>SUM(F7:F14)</f>
        <v>2713781.82</v>
      </c>
      <c r="G16" s="1">
        <f>SUM(G7:G14)</f>
        <v>2254065</v>
      </c>
    </row>
    <row r="17" spans="2:8" ht="14.4" x14ac:dyDescent="0.55000000000000004">
      <c r="B17" s="2"/>
      <c r="C17" s="2"/>
      <c r="D17" s="2"/>
      <c r="E17" s="1"/>
      <c r="F17" s="1"/>
      <c r="G17" s="1"/>
      <c r="H17" s="1"/>
    </row>
    <row r="18" spans="2:8" ht="14.4" x14ac:dyDescent="0.55000000000000004">
      <c r="B18" s="2"/>
      <c r="C18" s="2"/>
      <c r="F18" s="1"/>
      <c r="G18" s="1"/>
      <c r="H18" s="1"/>
    </row>
    <row r="19" spans="2:8" ht="14.4" x14ac:dyDescent="0.55000000000000004">
      <c r="B19" s="2"/>
      <c r="C19" s="2"/>
      <c r="D19" s="2"/>
      <c r="E19" s="1"/>
      <c r="F19" s="1"/>
      <c r="G19" s="1"/>
      <c r="H19" s="3">
        <f>SUM(H7:H18)</f>
        <v>1923317</v>
      </c>
    </row>
    <row r="20" spans="2:8" ht="14.4" x14ac:dyDescent="0.55000000000000004">
      <c r="B20" s="2"/>
      <c r="C20" s="2"/>
      <c r="D20" s="11" t="s">
        <v>54</v>
      </c>
      <c r="E20" s="1"/>
      <c r="F20" s="1"/>
      <c r="G20" s="1"/>
      <c r="H20" s="12">
        <f>H33-H19</f>
        <v>773124</v>
      </c>
    </row>
    <row r="21" spans="2:8" ht="14.4" x14ac:dyDescent="0.55000000000000004">
      <c r="B21" s="2"/>
      <c r="C21" s="2"/>
      <c r="D21" s="11"/>
      <c r="E21" s="1"/>
      <c r="F21" s="1"/>
      <c r="G21" s="1"/>
      <c r="H21" s="3">
        <v>2696441</v>
      </c>
    </row>
    <row r="22" spans="2:8" ht="14.4" x14ac:dyDescent="0.55000000000000004">
      <c r="B22" s="2"/>
      <c r="C22" s="2"/>
      <c r="D22" s="2"/>
      <c r="E22" s="1"/>
      <c r="F22" s="1"/>
      <c r="G22" s="1"/>
      <c r="H22" s="1"/>
    </row>
    <row r="23" spans="2:8" ht="14.4" x14ac:dyDescent="0.55000000000000004">
      <c r="B23" s="4" t="s">
        <v>14</v>
      </c>
      <c r="C23" s="4"/>
      <c r="D23" s="4"/>
      <c r="E23" s="3"/>
      <c r="F23" s="3"/>
      <c r="G23" s="3"/>
      <c r="H23" s="3"/>
    </row>
    <row r="24" spans="2:8" ht="14.4" x14ac:dyDescent="0.55000000000000004">
      <c r="B24" s="2"/>
      <c r="C24" s="6">
        <v>66000</v>
      </c>
      <c r="D24" s="2" t="s">
        <v>53</v>
      </c>
      <c r="E24" s="1">
        <v>176500</v>
      </c>
      <c r="F24" s="1">
        <v>329001.53999999998</v>
      </c>
      <c r="G24" s="1">
        <v>369866</v>
      </c>
      <c r="H24" s="1">
        <v>535000</v>
      </c>
    </row>
    <row r="25" spans="2:8" ht="14.4" x14ac:dyDescent="0.55000000000000004">
      <c r="B25" s="2"/>
      <c r="C25" s="2">
        <v>200</v>
      </c>
      <c r="D25" s="2" t="s">
        <v>52</v>
      </c>
      <c r="E25" s="1">
        <v>13500</v>
      </c>
      <c r="F25" s="1">
        <f>[1]Detail!C15</f>
        <v>0</v>
      </c>
      <c r="G25" s="1">
        <v>28679</v>
      </c>
      <c r="H25" s="1">
        <v>32776</v>
      </c>
    </row>
    <row r="26" spans="2:8" ht="14.4" x14ac:dyDescent="0.55000000000000004">
      <c r="B26" s="2"/>
      <c r="C26" s="2">
        <v>300</v>
      </c>
      <c r="D26" s="2" t="s">
        <v>51</v>
      </c>
      <c r="E26" s="1">
        <v>33300</v>
      </c>
      <c r="F26" s="1">
        <v>20600</v>
      </c>
      <c r="G26" s="1">
        <v>8813</v>
      </c>
      <c r="H26" s="1">
        <v>41500</v>
      </c>
    </row>
    <row r="27" spans="2:8" ht="14.4" x14ac:dyDescent="0.55000000000000004">
      <c r="B27" s="2"/>
      <c r="C27" s="2">
        <v>400</v>
      </c>
      <c r="D27" s="2" t="s">
        <v>50</v>
      </c>
      <c r="E27" s="1">
        <v>150000</v>
      </c>
      <c r="F27" s="13">
        <v>104807.48</v>
      </c>
      <c r="G27" s="1">
        <v>44796</v>
      </c>
      <c r="H27" s="10">
        <v>51195</v>
      </c>
    </row>
    <row r="28" spans="2:8" ht="14.4" x14ac:dyDescent="0.55000000000000004">
      <c r="B28" s="2"/>
      <c r="C28" s="2">
        <v>460</v>
      </c>
      <c r="D28" s="2" t="s">
        <v>49</v>
      </c>
      <c r="E28" s="1">
        <v>21000</v>
      </c>
      <c r="F28" s="13">
        <v>20884</v>
      </c>
      <c r="G28" s="1">
        <v>68145</v>
      </c>
      <c r="H28" s="10">
        <v>105500</v>
      </c>
    </row>
    <row r="29" spans="2:8" ht="14.4" x14ac:dyDescent="0.55000000000000004">
      <c r="B29" s="2"/>
      <c r="C29" s="2">
        <v>500</v>
      </c>
      <c r="D29" s="2" t="s">
        <v>48</v>
      </c>
      <c r="E29" s="1">
        <v>62000</v>
      </c>
      <c r="F29" s="13">
        <v>105730.28</v>
      </c>
      <c r="G29" s="1">
        <v>78369</v>
      </c>
      <c r="H29" s="1">
        <v>105730</v>
      </c>
    </row>
    <row r="30" spans="2:8" ht="14.4" x14ac:dyDescent="0.55000000000000004">
      <c r="B30" s="2"/>
      <c r="C30" s="2">
        <v>570</v>
      </c>
      <c r="D30" s="2" t="s">
        <v>47</v>
      </c>
      <c r="E30" s="1">
        <v>149467.07999999999</v>
      </c>
      <c r="F30" s="14">
        <v>419467.08</v>
      </c>
      <c r="G30" s="1">
        <v>0</v>
      </c>
      <c r="H30" s="10">
        <v>143000</v>
      </c>
    </row>
    <row r="31" spans="2:8" ht="14.4" x14ac:dyDescent="0.55000000000000004">
      <c r="B31" s="2"/>
      <c r="C31" s="2">
        <v>590</v>
      </c>
      <c r="D31" s="2" t="s">
        <v>46</v>
      </c>
      <c r="E31" s="1">
        <v>647500</v>
      </c>
      <c r="F31" s="14">
        <v>1326638.71</v>
      </c>
      <c r="G31" s="1">
        <v>1181408</v>
      </c>
      <c r="H31" s="10">
        <v>1366180</v>
      </c>
    </row>
    <row r="32" spans="2:8" ht="14.4" x14ac:dyDescent="0.55000000000000004">
      <c r="B32" s="2"/>
      <c r="C32" s="2">
        <v>780</v>
      </c>
      <c r="D32" s="2" t="s">
        <v>43</v>
      </c>
      <c r="E32" s="1">
        <v>0</v>
      </c>
      <c r="F32" s="14">
        <v>386652.73</v>
      </c>
      <c r="G32" s="1"/>
      <c r="H32" s="1">
        <f>H113</f>
        <v>315560</v>
      </c>
    </row>
    <row r="33" spans="2:8" ht="14.4" x14ac:dyDescent="0.55000000000000004">
      <c r="F33" s="9"/>
      <c r="G33" s="9"/>
      <c r="H33" s="8">
        <f>SUM(H24:H32)</f>
        <v>2696441</v>
      </c>
    </row>
    <row r="35" spans="2:8" ht="14.4" hidden="1" x14ac:dyDescent="0.55000000000000004">
      <c r="E35" s="5"/>
      <c r="F35" s="5"/>
      <c r="G35" s="5"/>
      <c r="H35" s="7"/>
    </row>
    <row r="36" spans="2:8" ht="14.4" hidden="1" x14ac:dyDescent="0.55000000000000004">
      <c r="E36" s="5" t="s">
        <v>30</v>
      </c>
      <c r="F36" s="5" t="s">
        <v>29</v>
      </c>
      <c r="G36" s="5"/>
      <c r="H36" s="5" t="s">
        <v>45</v>
      </c>
    </row>
    <row r="37" spans="2:8" ht="14.4" hidden="1" x14ac:dyDescent="0.55000000000000004">
      <c r="E37" s="5" t="s">
        <v>27</v>
      </c>
      <c r="F37" s="5" t="s">
        <v>27</v>
      </c>
      <c r="G37" s="5"/>
      <c r="H37" s="5" t="s">
        <v>44</v>
      </c>
    </row>
    <row r="38" spans="2:8" ht="14.4" hidden="1" x14ac:dyDescent="0.55000000000000004">
      <c r="B38" s="4" t="s">
        <v>43</v>
      </c>
      <c r="C38" s="4"/>
      <c r="D38" s="4" t="s">
        <v>42</v>
      </c>
      <c r="E38" s="3">
        <v>0</v>
      </c>
      <c r="F38" s="3">
        <f>F40-F49</f>
        <v>-180558.16000000003</v>
      </c>
      <c r="G38" s="3"/>
      <c r="H38" s="3" t="e">
        <f>F38-#REF!</f>
        <v>#REF!</v>
      </c>
    </row>
    <row r="39" spans="2:8" ht="14.4" hidden="1" x14ac:dyDescent="0.55000000000000004">
      <c r="B39" s="2"/>
      <c r="C39" s="2"/>
      <c r="D39" s="2"/>
      <c r="E39" s="2"/>
      <c r="F39" s="2"/>
      <c r="G39" s="2"/>
      <c r="H39" s="2"/>
    </row>
    <row r="40" spans="2:8" ht="14.4" hidden="1" x14ac:dyDescent="0.55000000000000004">
      <c r="B40" s="4" t="s">
        <v>24</v>
      </c>
      <c r="C40" s="4"/>
      <c r="D40" s="4"/>
      <c r="E40" s="3">
        <f>SUM(E41:E51)</f>
        <v>0</v>
      </c>
      <c r="F40" s="3">
        <f>SUM(F41:F47)</f>
        <v>254000</v>
      </c>
      <c r="G40" s="3"/>
      <c r="H40" s="3" t="e">
        <f>F40-#REF!</f>
        <v>#REF!</v>
      </c>
    </row>
    <row r="41" spans="2:8" ht="14.4" hidden="1" x14ac:dyDescent="0.55000000000000004">
      <c r="B41" s="2"/>
      <c r="C41" s="2"/>
      <c r="D41" s="2" t="s">
        <v>16</v>
      </c>
      <c r="E41" s="1">
        <v>0</v>
      </c>
      <c r="F41" s="1">
        <v>97000</v>
      </c>
      <c r="G41" s="1"/>
      <c r="H41" s="1">
        <f t="shared" ref="H41:H47" si="0">F41-E41</f>
        <v>97000</v>
      </c>
    </row>
    <row r="42" spans="2:8" ht="14.4" hidden="1" x14ac:dyDescent="0.55000000000000004">
      <c r="B42" s="2"/>
      <c r="C42" s="2"/>
      <c r="D42" s="2" t="s">
        <v>22</v>
      </c>
      <c r="E42" s="1">
        <v>0</v>
      </c>
      <c r="F42" s="1">
        <v>500</v>
      </c>
      <c r="G42" s="1"/>
      <c r="H42" s="1">
        <f t="shared" si="0"/>
        <v>500</v>
      </c>
    </row>
    <row r="43" spans="2:8" ht="14.4" hidden="1" x14ac:dyDescent="0.55000000000000004">
      <c r="B43" s="2"/>
      <c r="C43" s="2"/>
      <c r="D43" s="2" t="s">
        <v>21</v>
      </c>
      <c r="E43" s="1">
        <v>0</v>
      </c>
      <c r="F43" s="1">
        <v>20000</v>
      </c>
      <c r="G43" s="1"/>
      <c r="H43" s="1">
        <f t="shared" si="0"/>
        <v>20000</v>
      </c>
    </row>
    <row r="44" spans="2:8" ht="14.4" hidden="1" x14ac:dyDescent="0.55000000000000004">
      <c r="B44" s="2"/>
      <c r="C44" s="2"/>
      <c r="D44" s="2" t="s">
        <v>20</v>
      </c>
      <c r="E44" s="1">
        <v>0</v>
      </c>
      <c r="F44" s="1">
        <v>46000</v>
      </c>
      <c r="G44" s="1"/>
      <c r="H44" s="1">
        <f t="shared" si="0"/>
        <v>46000</v>
      </c>
    </row>
    <row r="45" spans="2:8" ht="14.4" hidden="1" x14ac:dyDescent="0.55000000000000004">
      <c r="B45" s="2"/>
      <c r="C45" s="2"/>
      <c r="D45" s="2" t="s">
        <v>19</v>
      </c>
      <c r="E45" s="1">
        <v>0</v>
      </c>
      <c r="F45" s="1">
        <v>0</v>
      </c>
      <c r="G45" s="1"/>
      <c r="H45" s="1">
        <f t="shared" si="0"/>
        <v>0</v>
      </c>
    </row>
    <row r="46" spans="2:8" ht="14.4" hidden="1" x14ac:dyDescent="0.55000000000000004">
      <c r="B46" s="2"/>
      <c r="C46" s="2"/>
      <c r="D46" s="2" t="s">
        <v>18</v>
      </c>
      <c r="E46" s="1">
        <v>0</v>
      </c>
      <c r="F46" s="1">
        <v>4500</v>
      </c>
      <c r="G46" s="1"/>
      <c r="H46" s="1">
        <f t="shared" si="0"/>
        <v>4500</v>
      </c>
    </row>
    <row r="47" spans="2:8" ht="14.4" hidden="1" x14ac:dyDescent="0.55000000000000004">
      <c r="B47" s="2"/>
      <c r="C47" s="2"/>
      <c r="D47" s="2" t="s">
        <v>17</v>
      </c>
      <c r="E47" s="1">
        <v>0</v>
      </c>
      <c r="F47" s="1">
        <v>86000</v>
      </c>
      <c r="G47" s="1"/>
      <c r="H47" s="1">
        <f t="shared" si="0"/>
        <v>86000</v>
      </c>
    </row>
    <row r="48" spans="2:8" ht="14.4" hidden="1" x14ac:dyDescent="0.55000000000000004">
      <c r="B48" s="2"/>
      <c r="C48" s="2"/>
      <c r="D48" s="2"/>
      <c r="E48" s="1"/>
      <c r="F48" s="1"/>
      <c r="G48" s="1"/>
      <c r="H48" s="2"/>
    </row>
    <row r="49" spans="2:8" ht="14.4" hidden="1" x14ac:dyDescent="0.55000000000000004">
      <c r="B49" s="4" t="s">
        <v>14</v>
      </c>
      <c r="C49" s="4"/>
      <c r="D49" s="4"/>
      <c r="E49" s="3">
        <f>SUM(E50:E60)</f>
        <v>0</v>
      </c>
      <c r="F49" s="3">
        <f>SUM(F50:F61)</f>
        <v>434558.16000000003</v>
      </c>
      <c r="G49" s="3"/>
      <c r="H49" s="3" t="e">
        <f>F49-#REF!</f>
        <v>#REF!</v>
      </c>
    </row>
    <row r="50" spans="2:8" ht="14.4" hidden="1" x14ac:dyDescent="0.55000000000000004">
      <c r="B50" s="2"/>
      <c r="C50" s="2"/>
      <c r="D50" s="2" t="s">
        <v>13</v>
      </c>
      <c r="E50" s="1">
        <v>0</v>
      </c>
      <c r="F50" s="1">
        <v>80395.16</v>
      </c>
      <c r="G50" s="1"/>
      <c r="H50" s="1">
        <f t="shared" ref="H50:H61" si="1">F50-E50</f>
        <v>80395.16</v>
      </c>
    </row>
    <row r="51" spans="2:8" ht="14.4" hidden="1" x14ac:dyDescent="0.55000000000000004">
      <c r="B51" s="2"/>
      <c r="C51" s="2"/>
      <c r="D51" s="2" t="s">
        <v>12</v>
      </c>
      <c r="E51" s="1">
        <v>0</v>
      </c>
      <c r="F51" s="1">
        <v>26400</v>
      </c>
      <c r="G51" s="1"/>
      <c r="H51" s="1">
        <f t="shared" si="1"/>
        <v>26400</v>
      </c>
    </row>
    <row r="52" spans="2:8" ht="14.4" hidden="1" x14ac:dyDescent="0.55000000000000004">
      <c r="B52" s="2"/>
      <c r="C52" s="2"/>
      <c r="D52" s="2" t="s">
        <v>41</v>
      </c>
      <c r="E52" s="1">
        <v>0</v>
      </c>
      <c r="F52" s="1">
        <v>1000</v>
      </c>
      <c r="G52" s="1"/>
      <c r="H52" s="1">
        <f t="shared" si="1"/>
        <v>1000</v>
      </c>
    </row>
    <row r="53" spans="2:8" ht="14.4" hidden="1" x14ac:dyDescent="0.55000000000000004">
      <c r="B53" s="2"/>
      <c r="C53" s="2"/>
      <c r="D53" s="2" t="s">
        <v>40</v>
      </c>
      <c r="E53" s="1">
        <v>0</v>
      </c>
      <c r="F53" s="1">
        <v>4000</v>
      </c>
      <c r="G53" s="1"/>
      <c r="H53" s="1">
        <f t="shared" si="1"/>
        <v>4000</v>
      </c>
    </row>
    <row r="54" spans="2:8" ht="14.4" hidden="1" x14ac:dyDescent="0.55000000000000004">
      <c r="B54" s="2"/>
      <c r="C54" s="4"/>
      <c r="D54" s="2" t="s">
        <v>11</v>
      </c>
      <c r="E54" s="1">
        <v>0</v>
      </c>
      <c r="F54" s="1">
        <v>50600</v>
      </c>
      <c r="G54" s="1"/>
      <c r="H54" s="1">
        <f t="shared" si="1"/>
        <v>50600</v>
      </c>
    </row>
    <row r="55" spans="2:8" ht="14.4" hidden="1" x14ac:dyDescent="0.55000000000000004">
      <c r="B55" s="2"/>
      <c r="C55" s="6"/>
      <c r="D55" s="2" t="s">
        <v>10</v>
      </c>
      <c r="E55" s="1">
        <v>0</v>
      </c>
      <c r="F55" s="1">
        <v>27163</v>
      </c>
      <c r="G55" s="1"/>
      <c r="H55" s="1">
        <f t="shared" si="1"/>
        <v>27163</v>
      </c>
    </row>
    <row r="56" spans="2:8" ht="14.4" hidden="1" x14ac:dyDescent="0.55000000000000004">
      <c r="B56" s="2"/>
      <c r="C56" s="2"/>
      <c r="D56" s="2" t="s">
        <v>9</v>
      </c>
      <c r="E56" s="1">
        <v>0</v>
      </c>
      <c r="F56" s="1">
        <v>10000</v>
      </c>
      <c r="G56" s="1"/>
      <c r="H56" s="1">
        <f t="shared" si="1"/>
        <v>10000</v>
      </c>
    </row>
    <row r="57" spans="2:8" ht="14.4" hidden="1" x14ac:dyDescent="0.55000000000000004">
      <c r="B57" s="2"/>
      <c r="C57" s="2"/>
      <c r="D57" s="2" t="s">
        <v>8</v>
      </c>
      <c r="E57" s="1">
        <v>0</v>
      </c>
      <c r="F57" s="1">
        <v>3000</v>
      </c>
      <c r="G57" s="1"/>
      <c r="H57" s="1">
        <f t="shared" si="1"/>
        <v>3000</v>
      </c>
    </row>
    <row r="58" spans="2:8" ht="14.4" hidden="1" x14ac:dyDescent="0.55000000000000004">
      <c r="B58" s="2"/>
      <c r="C58" s="2"/>
      <c r="D58" s="2" t="s">
        <v>39</v>
      </c>
      <c r="E58" s="1">
        <v>0</v>
      </c>
      <c r="F58" s="1">
        <v>2000</v>
      </c>
      <c r="G58" s="1"/>
      <c r="H58" s="1">
        <f t="shared" si="1"/>
        <v>2000</v>
      </c>
    </row>
    <row r="59" spans="2:8" ht="14.4" hidden="1" x14ac:dyDescent="0.55000000000000004">
      <c r="B59" s="2"/>
      <c r="C59" s="2"/>
      <c r="D59" s="2" t="s">
        <v>7</v>
      </c>
      <c r="E59" s="1">
        <v>0</v>
      </c>
      <c r="F59" s="1">
        <v>15000</v>
      </c>
      <c r="G59" s="1"/>
      <c r="H59" s="1">
        <f t="shared" si="1"/>
        <v>15000</v>
      </c>
    </row>
    <row r="60" spans="2:8" ht="14.4" hidden="1" x14ac:dyDescent="0.55000000000000004">
      <c r="B60" s="2"/>
      <c r="C60" s="2"/>
      <c r="D60" s="2" t="s">
        <v>6</v>
      </c>
      <c r="E60" s="1">
        <v>0</v>
      </c>
      <c r="F60" s="1">
        <v>5000</v>
      </c>
      <c r="G60" s="1"/>
      <c r="H60" s="1">
        <f t="shared" si="1"/>
        <v>5000</v>
      </c>
    </row>
    <row r="61" spans="2:8" ht="14.4" hidden="1" x14ac:dyDescent="0.55000000000000004">
      <c r="B61" s="2"/>
      <c r="C61" s="2"/>
      <c r="D61" s="2" t="s">
        <v>38</v>
      </c>
      <c r="E61" s="1">
        <v>0</v>
      </c>
      <c r="F61" s="1">
        <v>210000</v>
      </c>
      <c r="G61" s="1"/>
      <c r="H61" s="1">
        <f t="shared" si="1"/>
        <v>210000</v>
      </c>
    </row>
    <row r="63" spans="2:8" ht="14.4" x14ac:dyDescent="0.55000000000000004">
      <c r="E63" s="5"/>
      <c r="F63" s="5" t="s">
        <v>32</v>
      </c>
      <c r="G63" s="5"/>
      <c r="H63" s="5" t="s">
        <v>31</v>
      </c>
    </row>
    <row r="64" spans="2:8" ht="14.4" x14ac:dyDescent="0.55000000000000004">
      <c r="E64" s="5" t="s">
        <v>30</v>
      </c>
      <c r="F64" s="5" t="s">
        <v>29</v>
      </c>
      <c r="G64" s="5"/>
      <c r="H64" s="5" t="s">
        <v>28</v>
      </c>
    </row>
    <row r="65" spans="2:8" ht="14.4" x14ac:dyDescent="0.55000000000000004">
      <c r="E65" s="5" t="s">
        <v>27</v>
      </c>
      <c r="F65" s="5" t="s">
        <v>27</v>
      </c>
      <c r="G65" s="5"/>
      <c r="H65" s="5" t="s">
        <v>26</v>
      </c>
    </row>
    <row r="66" spans="2:8" ht="14.4" x14ac:dyDescent="0.55000000000000004">
      <c r="B66" s="4" t="s">
        <v>37</v>
      </c>
      <c r="C66" s="4"/>
      <c r="D66" s="4"/>
      <c r="E66" s="3">
        <v>0</v>
      </c>
      <c r="F66" s="3"/>
      <c r="G66" s="3"/>
      <c r="H66" s="3"/>
    </row>
    <row r="67" spans="2:8" ht="14.4" x14ac:dyDescent="0.55000000000000004">
      <c r="B67" s="2"/>
      <c r="C67" s="2"/>
      <c r="D67" s="2"/>
      <c r="E67" s="2"/>
      <c r="F67" s="2"/>
      <c r="G67" s="2"/>
      <c r="H67" s="2"/>
    </row>
    <row r="68" spans="2:8" ht="14.4" x14ac:dyDescent="0.55000000000000004">
      <c r="B68" s="4" t="s">
        <v>24</v>
      </c>
      <c r="C68" s="4"/>
      <c r="D68" s="4"/>
      <c r="E68" s="3">
        <v>238010</v>
      </c>
      <c r="F68" s="3">
        <v>300000</v>
      </c>
      <c r="G68" s="3"/>
      <c r="H68" s="3">
        <v>300000</v>
      </c>
    </row>
    <row r="69" spans="2:8" ht="14.4" x14ac:dyDescent="0.55000000000000004">
      <c r="B69" s="2"/>
      <c r="C69" s="2"/>
      <c r="D69" s="2" t="s">
        <v>36</v>
      </c>
      <c r="E69" s="1">
        <v>69341.850000000006</v>
      </c>
      <c r="F69" s="1">
        <v>160000</v>
      </c>
      <c r="G69" s="1"/>
      <c r="H69" s="1">
        <v>160000</v>
      </c>
    </row>
    <row r="70" spans="2:8" ht="14.4" x14ac:dyDescent="0.55000000000000004">
      <c r="B70" s="2"/>
      <c r="C70" s="2"/>
      <c r="D70" s="2" t="s">
        <v>35</v>
      </c>
      <c r="E70" s="1">
        <v>118010</v>
      </c>
      <c r="F70" s="1">
        <v>140000</v>
      </c>
      <c r="G70" s="1"/>
      <c r="H70" s="1">
        <v>140000</v>
      </c>
    </row>
    <row r="71" spans="2:8" ht="14.4" x14ac:dyDescent="0.55000000000000004">
      <c r="B71" s="2"/>
      <c r="C71" s="2"/>
      <c r="D71" s="2"/>
      <c r="E71" s="2"/>
      <c r="F71" s="2"/>
      <c r="G71" s="2"/>
      <c r="H71" s="2"/>
    </row>
    <row r="72" spans="2:8" ht="14.4" x14ac:dyDescent="0.55000000000000004">
      <c r="B72" s="4" t="s">
        <v>14</v>
      </c>
      <c r="C72" s="4"/>
      <c r="D72" s="4"/>
      <c r="E72" s="3">
        <v>238010</v>
      </c>
      <c r="F72" s="3">
        <f>F73+F74</f>
        <v>300000</v>
      </c>
      <c r="G72" s="3"/>
      <c r="H72" s="3">
        <v>300000</v>
      </c>
    </row>
    <row r="73" spans="2:8" ht="14.4" x14ac:dyDescent="0.55000000000000004">
      <c r="B73" s="2"/>
      <c r="C73" s="2"/>
      <c r="D73" s="2" t="s">
        <v>34</v>
      </c>
      <c r="E73" s="1">
        <v>118010</v>
      </c>
      <c r="F73" s="1">
        <v>140000</v>
      </c>
      <c r="G73" s="1"/>
      <c r="H73" s="1">
        <v>140000</v>
      </c>
    </row>
    <row r="74" spans="2:8" ht="14.4" x14ac:dyDescent="0.55000000000000004">
      <c r="B74" s="2"/>
      <c r="C74" s="2"/>
      <c r="D74" s="2" t="s">
        <v>33</v>
      </c>
      <c r="E74" s="1">
        <v>120000</v>
      </c>
      <c r="F74" s="1">
        <v>160000</v>
      </c>
      <c r="G74" s="1"/>
      <c r="H74" s="1">
        <v>160000</v>
      </c>
    </row>
    <row r="75" spans="2:8" ht="14.4" x14ac:dyDescent="0.55000000000000004">
      <c r="B75" s="2"/>
      <c r="C75" s="2"/>
      <c r="D75" s="2"/>
      <c r="E75" s="2"/>
      <c r="F75" s="2"/>
      <c r="G75" s="2"/>
      <c r="H75" s="2"/>
    </row>
    <row r="79" spans="2:8" ht="15" customHeight="1" x14ac:dyDescent="0.55000000000000004">
      <c r="E79" s="5"/>
      <c r="F79" s="5" t="s">
        <v>32</v>
      </c>
      <c r="G79" s="5"/>
      <c r="H79" s="5" t="s">
        <v>31</v>
      </c>
    </row>
    <row r="80" spans="2:8" ht="15" customHeight="1" x14ac:dyDescent="0.55000000000000004">
      <c r="E80" s="5" t="s">
        <v>30</v>
      </c>
      <c r="F80" s="5" t="s">
        <v>29</v>
      </c>
      <c r="G80" s="5"/>
      <c r="H80" s="5" t="s">
        <v>28</v>
      </c>
    </row>
    <row r="81" spans="2:8" ht="15" customHeight="1" x14ac:dyDescent="0.55000000000000004">
      <c r="E81" s="5" t="s">
        <v>27</v>
      </c>
      <c r="F81" s="5" t="s">
        <v>27</v>
      </c>
      <c r="G81" s="5"/>
      <c r="H81" s="5" t="s">
        <v>26</v>
      </c>
    </row>
    <row r="82" spans="2:8" ht="15" customHeight="1" x14ac:dyDescent="0.55000000000000004">
      <c r="B82" s="4" t="s">
        <v>25</v>
      </c>
      <c r="C82" s="4"/>
      <c r="D82" s="4"/>
      <c r="E82" s="3">
        <v>0</v>
      </c>
      <c r="F82" s="3"/>
      <c r="G82" s="3"/>
      <c r="H82" s="3"/>
    </row>
    <row r="83" spans="2:8" ht="15" customHeight="1" x14ac:dyDescent="0.55000000000000004">
      <c r="B83" s="2"/>
      <c r="C83" s="2"/>
      <c r="D83" s="2"/>
      <c r="E83" s="2"/>
      <c r="F83" s="2"/>
      <c r="G83" s="2"/>
      <c r="H83" s="2"/>
    </row>
    <row r="84" spans="2:8" ht="15" customHeight="1" x14ac:dyDescent="0.55000000000000004">
      <c r="B84" s="4" t="s">
        <v>24</v>
      </c>
      <c r="C84" s="4"/>
      <c r="D84" s="4"/>
      <c r="E84" s="3">
        <v>238010</v>
      </c>
      <c r="F84" s="3">
        <v>434616.27</v>
      </c>
      <c r="G84" s="3"/>
      <c r="H84" s="3">
        <v>297082</v>
      </c>
    </row>
    <row r="85" spans="2:8" ht="15" customHeight="1" x14ac:dyDescent="0.55000000000000004">
      <c r="B85" s="2"/>
      <c r="C85" s="2"/>
      <c r="D85" s="2" t="s">
        <v>23</v>
      </c>
      <c r="E85" s="1">
        <v>3000</v>
      </c>
      <c r="F85" s="1">
        <v>2000</v>
      </c>
      <c r="G85" s="1"/>
      <c r="H85" s="1">
        <v>0</v>
      </c>
    </row>
    <row r="86" spans="2:8" ht="15" customHeight="1" x14ac:dyDescent="0.55000000000000004">
      <c r="B86" s="2"/>
      <c r="C86" s="2"/>
      <c r="D86" s="2" t="s">
        <v>22</v>
      </c>
      <c r="E86" s="1">
        <v>500</v>
      </c>
      <c r="F86" s="1">
        <v>175</v>
      </c>
      <c r="G86" s="1"/>
      <c r="H86" s="1">
        <v>0</v>
      </c>
    </row>
    <row r="87" spans="2:8" ht="15" customHeight="1" x14ac:dyDescent="0.55000000000000004">
      <c r="B87" s="2"/>
      <c r="C87" s="2"/>
      <c r="D87" s="2" t="s">
        <v>21</v>
      </c>
      <c r="E87" s="1">
        <v>20000</v>
      </c>
      <c r="F87" s="1">
        <v>3500</v>
      </c>
      <c r="G87" s="1"/>
      <c r="H87" s="1">
        <v>100000</v>
      </c>
    </row>
    <row r="88" spans="2:8" ht="15" customHeight="1" x14ac:dyDescent="0.55000000000000004">
      <c r="B88" s="2"/>
      <c r="C88" s="2"/>
      <c r="D88" s="2" t="s">
        <v>20</v>
      </c>
      <c r="E88" s="1">
        <v>74000</v>
      </c>
      <c r="F88" s="1">
        <v>107082.38</v>
      </c>
      <c r="G88" s="1"/>
      <c r="H88" s="1">
        <v>107082</v>
      </c>
    </row>
    <row r="89" spans="2:8" ht="15" customHeight="1" x14ac:dyDescent="0.55000000000000004">
      <c r="B89" s="2"/>
      <c r="C89" s="2"/>
      <c r="D89" s="2" t="s">
        <v>19</v>
      </c>
      <c r="E89" s="1">
        <v>30000</v>
      </c>
      <c r="F89" s="1">
        <v>7416.37</v>
      </c>
      <c r="G89" s="1"/>
      <c r="H89" s="1">
        <v>0</v>
      </c>
    </row>
    <row r="90" spans="2:8" ht="15" customHeight="1" x14ac:dyDescent="0.55000000000000004">
      <c r="B90" s="2"/>
      <c r="C90" s="2"/>
      <c r="D90" s="2" t="s">
        <v>18</v>
      </c>
      <c r="E90" s="1">
        <v>4500</v>
      </c>
      <c r="F90" s="1"/>
      <c r="G90" s="1"/>
      <c r="H90" s="1"/>
    </row>
    <row r="91" spans="2:8" ht="15" customHeight="1" x14ac:dyDescent="0.55000000000000004">
      <c r="B91" s="2"/>
      <c r="C91" s="2"/>
      <c r="D91" s="2" t="s">
        <v>17</v>
      </c>
      <c r="E91" s="1">
        <v>86000</v>
      </c>
      <c r="F91" s="1">
        <v>77442.52</v>
      </c>
      <c r="G91" s="1"/>
      <c r="H91" s="1">
        <v>90000</v>
      </c>
    </row>
    <row r="92" spans="2:8" ht="15" customHeight="1" x14ac:dyDescent="0.55000000000000004">
      <c r="B92" s="2"/>
      <c r="C92" s="2"/>
      <c r="D92" s="2" t="s">
        <v>16</v>
      </c>
      <c r="E92" s="1">
        <v>97000</v>
      </c>
      <c r="F92" s="1">
        <v>92000</v>
      </c>
      <c r="G92" s="1"/>
      <c r="H92" s="1">
        <v>0</v>
      </c>
    </row>
    <row r="93" spans="2:8" ht="15" customHeight="1" x14ac:dyDescent="0.55000000000000004">
      <c r="B93" s="2"/>
      <c r="C93" s="2"/>
      <c r="D93" s="2" t="s">
        <v>15</v>
      </c>
      <c r="E93" s="1"/>
      <c r="F93" s="1">
        <v>80000</v>
      </c>
      <c r="G93" s="1"/>
      <c r="H93" s="1">
        <v>0</v>
      </c>
    </row>
    <row r="94" spans="2:8" ht="15" customHeight="1" x14ac:dyDescent="0.55000000000000004">
      <c r="B94" s="2"/>
      <c r="C94" s="2"/>
      <c r="D94" s="2" t="s">
        <v>0</v>
      </c>
      <c r="E94" s="1">
        <v>254000</v>
      </c>
      <c r="F94" s="1">
        <f>SUM(F85:F93)</f>
        <v>369616.27</v>
      </c>
      <c r="G94" s="1"/>
      <c r="H94" s="1">
        <f>SUM(H85:H93)</f>
        <v>297082</v>
      </c>
    </row>
    <row r="95" spans="2:8" ht="15" customHeight="1" x14ac:dyDescent="0.55000000000000004">
      <c r="B95" s="2"/>
      <c r="C95" s="2"/>
      <c r="D95" s="2"/>
      <c r="E95" s="1"/>
      <c r="F95" s="1"/>
      <c r="G95" s="1"/>
      <c r="H95" s="1"/>
    </row>
    <row r="96" spans="2:8" ht="15" customHeight="1" x14ac:dyDescent="0.55000000000000004">
      <c r="B96" s="2"/>
      <c r="C96" s="2"/>
      <c r="D96" s="2"/>
      <c r="E96" s="2"/>
      <c r="F96" s="1"/>
      <c r="G96" s="1"/>
      <c r="H96" s="2"/>
    </row>
    <row r="97" spans="2:8" ht="15" customHeight="1" x14ac:dyDescent="0.55000000000000004">
      <c r="B97" s="4" t="s">
        <v>14</v>
      </c>
      <c r="C97" s="4"/>
      <c r="D97" s="4"/>
      <c r="E97" s="3"/>
      <c r="F97" s="3"/>
      <c r="G97" s="3"/>
      <c r="H97" s="3"/>
    </row>
    <row r="98" spans="2:8" ht="15" customHeight="1" x14ac:dyDescent="0.55000000000000004">
      <c r="B98" s="2"/>
      <c r="C98" s="2"/>
      <c r="D98" s="2" t="s">
        <v>13</v>
      </c>
      <c r="E98" s="1">
        <v>80395.16</v>
      </c>
      <c r="F98" s="1">
        <v>80395.16</v>
      </c>
      <c r="G98" s="1"/>
      <c r="H98" s="1">
        <v>81000</v>
      </c>
    </row>
    <row r="99" spans="2:8" ht="15" customHeight="1" x14ac:dyDescent="0.55000000000000004">
      <c r="B99" s="2"/>
      <c r="C99" s="2"/>
      <c r="D99" s="2" t="s">
        <v>12</v>
      </c>
      <c r="E99" s="1">
        <v>26400</v>
      </c>
      <c r="F99" s="1">
        <v>56329.16</v>
      </c>
      <c r="G99" s="1"/>
      <c r="H99" s="1">
        <v>84360</v>
      </c>
    </row>
    <row r="100" spans="2:8" ht="15" customHeight="1" x14ac:dyDescent="0.55000000000000004">
      <c r="B100" s="2"/>
      <c r="C100" s="2"/>
      <c r="D100" s="2" t="s">
        <v>11</v>
      </c>
      <c r="E100" s="1">
        <v>50600</v>
      </c>
      <c r="F100" s="1">
        <v>59034.84</v>
      </c>
      <c r="G100" s="1"/>
      <c r="H100" s="1">
        <v>66000</v>
      </c>
    </row>
    <row r="101" spans="2:8" ht="15" customHeight="1" x14ac:dyDescent="0.55000000000000004">
      <c r="B101" s="2"/>
      <c r="C101" s="2"/>
      <c r="D101" s="2" t="s">
        <v>10</v>
      </c>
      <c r="E101" s="1">
        <v>27163</v>
      </c>
      <c r="F101" s="1">
        <v>25939.24</v>
      </c>
      <c r="G101" s="1"/>
      <c r="H101" s="1">
        <v>26000</v>
      </c>
    </row>
    <row r="102" spans="2:8" ht="15" customHeight="1" x14ac:dyDescent="0.55000000000000004">
      <c r="B102" s="2"/>
      <c r="C102" s="2"/>
      <c r="D102" s="2" t="s">
        <v>9</v>
      </c>
      <c r="E102" s="1">
        <v>10000</v>
      </c>
      <c r="F102" s="1">
        <v>33580.06</v>
      </c>
      <c r="G102" s="1"/>
      <c r="H102" s="1"/>
    </row>
    <row r="103" spans="2:8" ht="15" customHeight="1" x14ac:dyDescent="0.55000000000000004">
      <c r="B103" s="2"/>
      <c r="C103" s="2"/>
      <c r="D103" s="2" t="s">
        <v>8</v>
      </c>
      <c r="E103" s="1">
        <v>3000</v>
      </c>
      <c r="F103" s="1">
        <v>10196</v>
      </c>
      <c r="G103" s="1"/>
      <c r="H103" s="1">
        <v>6000</v>
      </c>
    </row>
    <row r="104" spans="2:8" ht="15" customHeight="1" x14ac:dyDescent="0.55000000000000004">
      <c r="B104" s="2"/>
      <c r="C104" s="2"/>
      <c r="D104" s="2" t="s">
        <v>7</v>
      </c>
      <c r="E104" s="1">
        <v>15000</v>
      </c>
      <c r="F104" s="1">
        <v>15500</v>
      </c>
      <c r="G104" s="1"/>
      <c r="H104" s="1">
        <v>15000</v>
      </c>
    </row>
    <row r="105" spans="2:8" ht="15" customHeight="1" x14ac:dyDescent="0.55000000000000004">
      <c r="B105" s="2"/>
      <c r="C105" s="2"/>
      <c r="D105" s="2" t="s">
        <v>6</v>
      </c>
      <c r="E105" s="1">
        <v>5000</v>
      </c>
      <c r="F105" s="1">
        <v>6000</v>
      </c>
      <c r="G105" s="1"/>
      <c r="H105" s="1">
        <v>6000</v>
      </c>
    </row>
    <row r="106" spans="2:8" ht="15" customHeight="1" x14ac:dyDescent="0.55000000000000004">
      <c r="B106" s="2"/>
      <c r="C106" s="2"/>
      <c r="D106" s="2" t="s">
        <v>5</v>
      </c>
      <c r="E106" s="1"/>
      <c r="F106" s="1">
        <v>553.89</v>
      </c>
      <c r="G106" s="1"/>
      <c r="H106" s="1">
        <v>5000</v>
      </c>
    </row>
    <row r="107" spans="2:8" ht="15" customHeight="1" x14ac:dyDescent="0.55000000000000004">
      <c r="B107" s="2"/>
      <c r="C107" s="2"/>
      <c r="D107" s="2" t="s">
        <v>4</v>
      </c>
      <c r="E107" s="1"/>
      <c r="F107" s="1">
        <v>225</v>
      </c>
      <c r="G107" s="1"/>
      <c r="H107" s="1">
        <v>6000</v>
      </c>
    </row>
    <row r="108" spans="2:8" ht="15" customHeight="1" x14ac:dyDescent="0.55000000000000004">
      <c r="B108" s="2"/>
      <c r="C108" s="2"/>
      <c r="D108" s="2" t="s">
        <v>3</v>
      </c>
      <c r="E108" s="1"/>
      <c r="F108" s="1"/>
      <c r="G108" s="1"/>
      <c r="H108" s="1">
        <v>3000</v>
      </c>
    </row>
    <row r="109" spans="2:8" ht="15" customHeight="1" x14ac:dyDescent="0.55000000000000004">
      <c r="B109" s="2"/>
      <c r="C109" s="2"/>
      <c r="D109" s="2" t="s">
        <v>2</v>
      </c>
      <c r="E109" s="1"/>
      <c r="F109" s="1"/>
      <c r="G109" s="1"/>
      <c r="H109" s="1">
        <v>7200</v>
      </c>
    </row>
    <row r="110" spans="2:8" ht="15" customHeight="1" x14ac:dyDescent="0.55000000000000004">
      <c r="B110" s="2"/>
      <c r="C110" s="2"/>
      <c r="D110" s="2" t="s">
        <v>1</v>
      </c>
      <c r="E110" s="1"/>
      <c r="F110" s="1"/>
      <c r="G110" s="1"/>
      <c r="H110" s="1">
        <v>10000</v>
      </c>
    </row>
    <row r="111" spans="2:8" ht="15" customHeight="1" x14ac:dyDescent="0.55000000000000004">
      <c r="B111" s="2"/>
      <c r="C111" s="2"/>
      <c r="D111" s="2"/>
      <c r="E111" s="1"/>
      <c r="F111" s="1"/>
      <c r="G111" s="1"/>
      <c r="H111" s="1"/>
    </row>
    <row r="112" spans="2:8" ht="15" customHeight="1" x14ac:dyDescent="0.55000000000000004">
      <c r="B112" s="2"/>
      <c r="C112" s="2"/>
      <c r="D112" s="2"/>
      <c r="E112" s="1"/>
      <c r="F112" s="1"/>
      <c r="G112" s="1"/>
      <c r="H112" s="1"/>
    </row>
    <row r="113" spans="2:8" ht="15" customHeight="1" x14ac:dyDescent="0.55000000000000004">
      <c r="B113" s="2"/>
      <c r="C113" s="2"/>
      <c r="D113" s="2" t="s">
        <v>0</v>
      </c>
      <c r="E113" s="1">
        <v>346558.16</v>
      </c>
      <c r="F113" s="1">
        <f>SUM(F98:F107)</f>
        <v>287753.34999999998</v>
      </c>
      <c r="G113" s="1"/>
      <c r="H113" s="1">
        <f>SUM(H98:H110)</f>
        <v>315560</v>
      </c>
    </row>
  </sheetData>
  <pageMargins left="0.7" right="0.7" top="0.75" bottom="0.75" header="0.3" footer="0.3"/>
  <pageSetup fitToWidth="0" fitToHeight="0" orientation="landscape" r:id="rId1"/>
  <rowBreaks count="1" manualBreakCount="1">
    <brk id="6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FY26 PROPOSED BUDGET</vt:lpstr>
      <vt:lpstr>'FY26 PROPOSED BUDGET'!Print_Area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Richardson</dc:creator>
  <cp:lastModifiedBy>Suzanne Scott</cp:lastModifiedBy>
  <dcterms:created xsi:type="dcterms:W3CDTF">2025-08-29T16:41:15Z</dcterms:created>
  <dcterms:modified xsi:type="dcterms:W3CDTF">2025-09-05T22:00:39Z</dcterms:modified>
</cp:coreProperties>
</file>